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1F4ED8103D69469493E6674706EFFFB7" descr="1.碎纸机"/>
        <xdr:cNvPicPr/>
      </xdr:nvPicPr>
      <xdr:blipFill>
        <a:blip r:embed="rId1"/>
        <a:stretch>
          <a:fillRect/>
        </a:stretch>
      </xdr:blipFill>
      <xdr:spPr>
        <a:xfrm>
          <a:off x="0" y="0"/>
          <a:ext cx="4533900" cy="7132320"/>
        </a:xfrm>
        <a:prstGeom prst="rect">
          <a:avLst/>
        </a:prstGeom>
      </xdr:spPr>
    </xdr:pic>
  </etc:cellImage>
  <etc:cellImage>
    <xdr:pic>
      <xdr:nvPicPr>
        <xdr:cNvPr id="3" name="ID_E0CD88564FCB4B5688EB3E410F775C44" descr="2.全自动碎纸机"/>
        <xdr:cNvPicPr/>
      </xdr:nvPicPr>
      <xdr:blipFill>
        <a:blip r:embed="rId2"/>
        <a:stretch>
          <a:fillRect/>
        </a:stretch>
      </xdr:blipFill>
      <xdr:spPr>
        <a:xfrm>
          <a:off x="0" y="0"/>
          <a:ext cx="4450080" cy="7933055"/>
        </a:xfrm>
        <a:prstGeom prst="rect">
          <a:avLst/>
        </a:prstGeom>
      </xdr:spPr>
    </xdr:pic>
  </etc:cellImage>
  <etc:cellImage>
    <xdr:pic>
      <xdr:nvPicPr>
        <xdr:cNvPr id="4" name="ID_921A890EE7A446A9B73014BD6767FD00" descr="3.开水器"/>
        <xdr:cNvPicPr/>
      </xdr:nvPicPr>
      <xdr:blipFill>
        <a:blip r:embed="rId3"/>
        <a:stretch>
          <a:fillRect/>
        </a:stretch>
      </xdr:blipFill>
      <xdr:spPr>
        <a:xfrm>
          <a:off x="0" y="0"/>
          <a:ext cx="2849880" cy="3200400"/>
        </a:xfrm>
        <a:prstGeom prst="rect">
          <a:avLst/>
        </a:prstGeom>
      </xdr:spPr>
    </xdr:pic>
  </etc:cellImage>
  <etc:cellImage>
    <xdr:pic>
      <xdr:nvPicPr>
        <xdr:cNvPr id="5" name="ID_F6975892AC6446339A429CA7A8A209FC" descr="4.开水器底座"/>
        <xdr:cNvPicPr/>
      </xdr:nvPicPr>
      <xdr:blipFill>
        <a:blip r:embed="rId4"/>
        <a:stretch>
          <a:fillRect/>
        </a:stretch>
      </xdr:blipFill>
      <xdr:spPr>
        <a:xfrm>
          <a:off x="0" y="0"/>
          <a:ext cx="7788275" cy="7802880"/>
        </a:xfrm>
        <a:prstGeom prst="rect">
          <a:avLst/>
        </a:prstGeom>
      </xdr:spPr>
    </xdr:pic>
  </etc:cellImage>
  <etc:cellImage>
    <xdr:pic>
      <xdr:nvPicPr>
        <xdr:cNvPr id="6" name="ID_D60BBA0C01C54D2BBEBFF7944AE40B40" descr="3.开水器"/>
        <xdr:cNvPicPr/>
      </xdr:nvPicPr>
      <xdr:blipFill>
        <a:blip r:embed="rId3"/>
        <a:stretch>
          <a:fillRect/>
        </a:stretch>
      </xdr:blipFill>
      <xdr:spPr>
        <a:xfrm>
          <a:off x="0" y="0"/>
          <a:ext cx="2849880" cy="3200400"/>
        </a:xfrm>
        <a:prstGeom prst="rect">
          <a:avLst/>
        </a:prstGeom>
      </xdr:spPr>
    </xdr:pic>
  </etc:cellImage>
  <etc:cellImage>
    <xdr:pic>
      <xdr:nvPicPr>
        <xdr:cNvPr id="7" name="ID_777023B66471424BB4B7272458715367" descr="4.开水器底座"/>
        <xdr:cNvPicPr/>
      </xdr:nvPicPr>
      <xdr:blipFill>
        <a:blip r:embed="rId4"/>
        <a:stretch>
          <a:fillRect/>
        </a:stretch>
      </xdr:blipFill>
      <xdr:spPr>
        <a:xfrm>
          <a:off x="0" y="0"/>
          <a:ext cx="7788275" cy="7802880"/>
        </a:xfrm>
        <a:prstGeom prst="rect">
          <a:avLst/>
        </a:prstGeom>
      </xdr:spPr>
    </xdr:pic>
  </etc:cellImage>
  <etc:cellImage>
    <xdr:pic>
      <xdr:nvPicPr>
        <xdr:cNvPr id="8" name="ID_08F9365048634F308BF2A56D022610A6" descr="5.直饮水机"/>
        <xdr:cNvPicPr/>
      </xdr:nvPicPr>
      <xdr:blipFill>
        <a:blip r:embed="rId5"/>
        <a:stretch>
          <a:fillRect/>
        </a:stretch>
      </xdr:blipFill>
      <xdr:spPr>
        <a:xfrm>
          <a:off x="0" y="0"/>
          <a:ext cx="3230880" cy="7094220"/>
        </a:xfrm>
        <a:prstGeom prst="rect">
          <a:avLst/>
        </a:prstGeom>
      </xdr:spPr>
    </xdr:pic>
  </etc:cellImage>
  <etc:cellImage>
    <xdr:pic>
      <xdr:nvPicPr>
        <xdr:cNvPr id="9" name="ID_B02D0C4E890A4CA4A0D5D0F1FD8A054B" descr="6.管线机"/>
        <xdr:cNvPicPr/>
      </xdr:nvPicPr>
      <xdr:blipFill>
        <a:blip r:embed="rId6"/>
        <a:stretch>
          <a:fillRect/>
        </a:stretch>
      </xdr:blipFill>
      <xdr:spPr>
        <a:xfrm>
          <a:off x="0" y="0"/>
          <a:ext cx="3268980" cy="4351655"/>
        </a:xfrm>
        <a:prstGeom prst="rect">
          <a:avLst/>
        </a:prstGeom>
      </xdr:spPr>
    </xdr:pic>
  </etc:cellImage>
  <etc:cellImage>
    <xdr:pic>
      <xdr:nvPicPr>
        <xdr:cNvPr id="10" name="ID_608FB7796FB34C5C89415E198E0D3EFB" descr="7.管线机净水主机"/>
        <xdr:cNvPicPr/>
      </xdr:nvPicPr>
      <xdr:blipFill>
        <a:blip r:embed="rId7"/>
        <a:stretch>
          <a:fillRect/>
        </a:stretch>
      </xdr:blipFill>
      <xdr:spPr>
        <a:xfrm>
          <a:off x="0" y="0"/>
          <a:ext cx="2964180" cy="3771900"/>
        </a:xfrm>
        <a:prstGeom prst="rect">
          <a:avLst/>
        </a:prstGeom>
      </xdr:spPr>
    </xdr:pic>
  </etc:cellImage>
  <etc:cellImage>
    <xdr:pic>
      <xdr:nvPicPr>
        <xdr:cNvPr id="11" name="ID_2A92700F24274FDE9B6D7E3C99128636" descr="8.PP棉滤芯"/>
        <xdr:cNvPicPr/>
      </xdr:nvPicPr>
      <xdr:blipFill>
        <a:blip r:embed="rId8"/>
        <a:stretch>
          <a:fillRect/>
        </a:stretch>
      </xdr:blipFill>
      <xdr:spPr>
        <a:xfrm>
          <a:off x="0" y="0"/>
          <a:ext cx="2186940" cy="3802380"/>
        </a:xfrm>
        <a:prstGeom prst="rect">
          <a:avLst/>
        </a:prstGeom>
      </xdr:spPr>
    </xdr:pic>
  </etc:cellImage>
  <etc:cellImage>
    <xdr:pic>
      <xdr:nvPicPr>
        <xdr:cNvPr id="12" name="ID_E446B50960F543339A32C3C63106EB94" descr="11.颗粒活性炭滤芯"/>
        <xdr:cNvPicPr/>
      </xdr:nvPicPr>
      <xdr:blipFill>
        <a:blip r:embed="rId9"/>
        <a:stretch>
          <a:fillRect/>
        </a:stretch>
      </xdr:blipFill>
      <xdr:spPr>
        <a:xfrm>
          <a:off x="0" y="0"/>
          <a:ext cx="1988820" cy="3634740"/>
        </a:xfrm>
        <a:prstGeom prst="rect">
          <a:avLst/>
        </a:prstGeom>
      </xdr:spPr>
    </xdr:pic>
  </etc:cellImage>
  <etc:cellImage>
    <xdr:pic>
      <xdr:nvPicPr>
        <xdr:cNvPr id="13" name="ID_5314DDE0C5A949BA839C94F821775CF6" descr="9.CTO滤芯"/>
        <xdr:cNvPicPr/>
      </xdr:nvPicPr>
      <xdr:blipFill>
        <a:blip r:embed="rId10"/>
        <a:stretch>
          <a:fillRect/>
        </a:stretch>
      </xdr:blipFill>
      <xdr:spPr>
        <a:xfrm>
          <a:off x="0" y="0"/>
          <a:ext cx="2217420" cy="6050280"/>
        </a:xfrm>
        <a:prstGeom prst="rect">
          <a:avLst/>
        </a:prstGeom>
      </xdr:spPr>
    </xdr:pic>
  </etc:cellImage>
  <etc:cellImage>
    <xdr:pic>
      <xdr:nvPicPr>
        <xdr:cNvPr id="14" name="ID_A8AE0EC28A0A4EC1AEF39B708D6309F2" descr="13.超滤膜滤芯"/>
        <xdr:cNvPicPr/>
      </xdr:nvPicPr>
      <xdr:blipFill>
        <a:blip r:embed="rId11"/>
        <a:stretch>
          <a:fillRect/>
        </a:stretch>
      </xdr:blipFill>
      <xdr:spPr>
        <a:xfrm>
          <a:off x="0" y="0"/>
          <a:ext cx="2217420" cy="3878580"/>
        </a:xfrm>
        <a:prstGeom prst="rect">
          <a:avLst/>
        </a:prstGeom>
      </xdr:spPr>
    </xdr:pic>
  </etc:cellImage>
  <etc:cellImage>
    <xdr:pic>
      <xdr:nvPicPr>
        <xdr:cNvPr id="15" name="ID_F4F8E0302C224C8D873FE598D3C3F63C" descr="12.RO反渗膜滤芯"/>
        <xdr:cNvPicPr/>
      </xdr:nvPicPr>
      <xdr:blipFill>
        <a:blip r:embed="rId12"/>
        <a:stretch>
          <a:fillRect/>
        </a:stretch>
      </xdr:blipFill>
      <xdr:spPr>
        <a:xfrm>
          <a:off x="0" y="0"/>
          <a:ext cx="2026920" cy="3825240"/>
        </a:xfrm>
        <a:prstGeom prst="rect">
          <a:avLst/>
        </a:prstGeom>
      </xdr:spPr>
    </xdr:pic>
  </etc:cellImage>
  <etc:cellImage>
    <xdr:pic>
      <xdr:nvPicPr>
        <xdr:cNvPr id="16" name="ID_1F5778EEEB784D4880EB1A1C9C369C53" descr="10.PGP复合滤芯"/>
        <xdr:cNvPicPr/>
      </xdr:nvPicPr>
      <xdr:blipFill>
        <a:blip r:embed="rId13"/>
        <a:stretch>
          <a:fillRect/>
        </a:stretch>
      </xdr:blipFill>
      <xdr:spPr>
        <a:xfrm>
          <a:off x="0" y="0"/>
          <a:ext cx="2103120" cy="6019800"/>
        </a:xfrm>
        <a:prstGeom prst="rect">
          <a:avLst/>
        </a:prstGeom>
      </xdr:spPr>
    </xdr:pic>
  </etc:cellImage>
  <etc:cellImage>
    <xdr:pic>
      <xdr:nvPicPr>
        <xdr:cNvPr id="17" name="ID_2DFB41DAF60E403398F0EB139DDB54A8" descr="14.4-6L电饭煲"/>
        <xdr:cNvPicPr/>
      </xdr:nvPicPr>
      <xdr:blipFill>
        <a:blip r:embed="rId14"/>
        <a:stretch>
          <a:fillRect/>
        </a:stretch>
      </xdr:blipFill>
      <xdr:spPr>
        <a:xfrm>
          <a:off x="0" y="0"/>
          <a:ext cx="2560320" cy="2819400"/>
        </a:xfrm>
        <a:prstGeom prst="rect">
          <a:avLst/>
        </a:prstGeom>
      </xdr:spPr>
    </xdr:pic>
  </etc:cellImage>
  <etc:cellImage>
    <xdr:pic>
      <xdr:nvPicPr>
        <xdr:cNvPr id="18" name="ID_6A8AF5745A1F49508256C78160754052" descr="15.8-13L电饭煲"/>
        <xdr:cNvPicPr/>
      </xdr:nvPicPr>
      <xdr:blipFill>
        <a:blip r:embed="rId15"/>
        <a:stretch>
          <a:fillRect/>
        </a:stretch>
      </xdr:blipFill>
      <xdr:spPr>
        <a:xfrm>
          <a:off x="0" y="0"/>
          <a:ext cx="5196840" cy="4000500"/>
        </a:xfrm>
        <a:prstGeom prst="rect">
          <a:avLst/>
        </a:prstGeom>
      </xdr:spPr>
    </xdr:pic>
  </etc:cellImage>
  <etc:cellImage>
    <xdr:pic>
      <xdr:nvPicPr>
        <xdr:cNvPr id="19" name="ID_8AED1F8FB2D44C79956A82F9305563C4" descr="16.除湿机25L"/>
        <xdr:cNvPicPr/>
      </xdr:nvPicPr>
      <xdr:blipFill>
        <a:blip r:embed="rId16"/>
        <a:stretch>
          <a:fillRect/>
        </a:stretch>
      </xdr:blipFill>
      <xdr:spPr>
        <a:xfrm>
          <a:off x="0" y="0"/>
          <a:ext cx="998220" cy="1524000"/>
        </a:xfrm>
        <a:prstGeom prst="rect">
          <a:avLst/>
        </a:prstGeom>
      </xdr:spPr>
    </xdr:pic>
  </etc:cellImage>
  <etc:cellImage>
    <xdr:pic>
      <xdr:nvPicPr>
        <xdr:cNvPr id="20" name="ID_614415D9A06444DA914ED68167C1A488" descr="17.除湿机50L"/>
        <xdr:cNvPicPr/>
      </xdr:nvPicPr>
      <xdr:blipFill>
        <a:blip r:embed="rId17"/>
        <a:stretch>
          <a:fillRect/>
        </a:stretch>
      </xdr:blipFill>
      <xdr:spPr>
        <a:xfrm>
          <a:off x="0" y="0"/>
          <a:ext cx="3619500" cy="5303520"/>
        </a:xfrm>
        <a:prstGeom prst="rect">
          <a:avLst/>
        </a:prstGeom>
      </xdr:spPr>
    </xdr:pic>
  </etc:cellImage>
  <etc:cellImage>
    <xdr:pic>
      <xdr:nvPicPr>
        <xdr:cNvPr id="21" name="ID_919365BDE3EF44E39E642586FA761A85" descr="18.加湿器"/>
        <xdr:cNvPicPr/>
      </xdr:nvPicPr>
      <xdr:blipFill>
        <a:blip r:embed="rId18"/>
        <a:stretch>
          <a:fillRect/>
        </a:stretch>
      </xdr:blipFill>
      <xdr:spPr>
        <a:xfrm>
          <a:off x="0" y="0"/>
          <a:ext cx="2674620" cy="4610100"/>
        </a:xfrm>
        <a:prstGeom prst="rect">
          <a:avLst/>
        </a:prstGeom>
      </xdr:spPr>
    </xdr:pic>
  </etc:cellImage>
  <etc:cellImage>
    <xdr:pic>
      <xdr:nvPicPr>
        <xdr:cNvPr id="22" name="ID_F83BCB5D0E9D4B4FAEA43165BCA6ABD3" descr="洗衣机 波轮 10KG"/>
        <xdr:cNvPicPr/>
      </xdr:nvPicPr>
      <xdr:blipFill>
        <a:blip r:embed="rId19"/>
        <a:stretch>
          <a:fillRect/>
        </a:stretch>
      </xdr:blipFill>
      <xdr:spPr>
        <a:xfrm>
          <a:off x="0" y="0"/>
          <a:ext cx="4972050" cy="7705725"/>
        </a:xfrm>
        <a:prstGeom prst="rect">
          <a:avLst/>
        </a:prstGeom>
      </xdr:spPr>
    </xdr:pic>
  </etc:cellImage>
  <etc:cellImage>
    <xdr:pic>
      <xdr:nvPicPr>
        <xdr:cNvPr id="23" name="ID_73D7263DD0044503A00416BC0D129489" descr="洗衣机 双缸双桶 半自动"/>
        <xdr:cNvPicPr/>
      </xdr:nvPicPr>
      <xdr:blipFill>
        <a:blip r:embed="rId20"/>
        <a:stretch>
          <a:fillRect/>
        </a:stretch>
      </xdr:blipFill>
      <xdr:spPr>
        <a:xfrm>
          <a:off x="0" y="0"/>
          <a:ext cx="4438650" cy="5210175"/>
        </a:xfrm>
        <a:prstGeom prst="rect">
          <a:avLst/>
        </a:prstGeom>
      </xdr:spPr>
    </xdr:pic>
  </etc:cellImage>
  <etc:cellImage>
    <xdr:pic>
      <xdr:nvPicPr>
        <xdr:cNvPr id="24" name="ID_B98E0C0A2C3248719F85B07EFDD126DE" descr="洗衣机 滚筒"/>
        <xdr:cNvPicPr/>
      </xdr:nvPicPr>
      <xdr:blipFill>
        <a:blip r:embed="rId21"/>
        <a:stretch>
          <a:fillRect/>
        </a:stretch>
      </xdr:blipFill>
      <xdr:spPr>
        <a:xfrm>
          <a:off x="0" y="0"/>
          <a:ext cx="4467225" cy="6305550"/>
        </a:xfrm>
        <a:prstGeom prst="rect">
          <a:avLst/>
        </a:prstGeom>
      </xdr:spPr>
    </xdr:pic>
  </etc:cellImage>
  <etc:cellImage>
    <xdr:pic>
      <xdr:nvPicPr>
        <xdr:cNvPr id="25" name="ID_326F544D58994C86BCCD9FB22D1465E4" descr="验钞机"/>
        <xdr:cNvPicPr/>
      </xdr:nvPicPr>
      <xdr:blipFill>
        <a:blip r:embed="rId22"/>
        <a:stretch>
          <a:fillRect/>
        </a:stretch>
      </xdr:blipFill>
      <xdr:spPr>
        <a:xfrm>
          <a:off x="0" y="0"/>
          <a:ext cx="7248525" cy="5753100"/>
        </a:xfrm>
        <a:prstGeom prst="rect">
          <a:avLst/>
        </a:prstGeom>
      </xdr:spPr>
    </xdr:pic>
  </etc:cellImage>
  <etc:cellImage>
    <xdr:pic>
      <xdr:nvPicPr>
        <xdr:cNvPr id="26" name="ID_2C93DAC600AF4A098D78DB57D8A8FA2A" descr="多功能粉碎机"/>
        <xdr:cNvPicPr/>
      </xdr:nvPicPr>
      <xdr:blipFill>
        <a:blip r:embed="rId23"/>
        <a:stretch>
          <a:fillRect/>
        </a:stretch>
      </xdr:blipFill>
      <xdr:spPr>
        <a:xfrm>
          <a:off x="0" y="0"/>
          <a:ext cx="5276850" cy="8115300"/>
        </a:xfrm>
        <a:prstGeom prst="rect">
          <a:avLst/>
        </a:prstGeom>
      </xdr:spPr>
    </xdr:pic>
  </etc:cellImage>
  <etc:cellImage>
    <xdr:pic>
      <xdr:nvPicPr>
        <xdr:cNvPr id="27" name="ID_477944F513BC4F0984C5541854980E5B" descr="执法记录仪"/>
        <xdr:cNvPicPr/>
      </xdr:nvPicPr>
      <xdr:blipFill>
        <a:blip r:embed="rId24"/>
        <a:stretch>
          <a:fillRect/>
        </a:stretch>
      </xdr:blipFill>
      <xdr:spPr>
        <a:xfrm>
          <a:off x="0" y="0"/>
          <a:ext cx="5324475" cy="6934200"/>
        </a:xfrm>
        <a:prstGeom prst="rect">
          <a:avLst/>
        </a:prstGeom>
      </xdr:spPr>
    </xdr:pic>
  </etc:cellImage>
  <etc:cellImage>
    <xdr:pic>
      <xdr:nvPicPr>
        <xdr:cNvPr id="28" name="ID_C40112BCCC1440F88919163CC287881A" descr="养生壶"/>
        <xdr:cNvPicPr/>
      </xdr:nvPicPr>
      <xdr:blipFill>
        <a:blip r:embed="rId25"/>
        <a:stretch>
          <a:fillRect/>
        </a:stretch>
      </xdr:blipFill>
      <xdr:spPr>
        <a:xfrm>
          <a:off x="0" y="0"/>
          <a:ext cx="3752850" cy="4000500"/>
        </a:xfrm>
        <a:prstGeom prst="rect">
          <a:avLst/>
        </a:prstGeom>
      </xdr:spPr>
    </xdr:pic>
  </etc:cellImage>
  <etc:cellImage>
    <xdr:pic>
      <xdr:nvPicPr>
        <xdr:cNvPr id="29" name="ID_56EA3FA634E245489BFD2CF63D8444C0" descr="电煮锅"/>
        <xdr:cNvPicPr/>
      </xdr:nvPicPr>
      <xdr:blipFill>
        <a:blip r:embed="rId26"/>
        <a:stretch>
          <a:fillRect/>
        </a:stretch>
      </xdr:blipFill>
      <xdr:spPr>
        <a:xfrm>
          <a:off x="0" y="0"/>
          <a:ext cx="3895725" cy="3838575"/>
        </a:xfrm>
        <a:prstGeom prst="rect">
          <a:avLst/>
        </a:prstGeom>
      </xdr:spPr>
    </xdr:pic>
  </etc:cellImage>
  <etc:cellImage>
    <xdr:pic>
      <xdr:nvPicPr>
        <xdr:cNvPr id="30" name="ID_3A313E5C590444D49F772ECEB6DA8085" descr="多功能料理机"/>
        <xdr:cNvPicPr/>
      </xdr:nvPicPr>
      <xdr:blipFill>
        <a:blip r:embed="rId27"/>
        <a:stretch>
          <a:fillRect/>
        </a:stretch>
      </xdr:blipFill>
      <xdr:spPr>
        <a:xfrm>
          <a:off x="0" y="0"/>
          <a:ext cx="2847975" cy="5353050"/>
        </a:xfrm>
        <a:prstGeom prst="rect">
          <a:avLst/>
        </a:prstGeom>
      </xdr:spPr>
    </xdr:pic>
  </etc:cellImage>
  <etc:cellImage>
    <xdr:pic>
      <xdr:nvPicPr>
        <xdr:cNvPr id="31" name="ID_B659EF690BB64C579C560551D154B7F3" descr="空气净化器"/>
        <xdr:cNvPicPr/>
      </xdr:nvPicPr>
      <xdr:blipFill>
        <a:blip r:embed="rId28"/>
        <a:stretch>
          <a:fillRect/>
        </a:stretch>
      </xdr:blipFill>
      <xdr:spPr>
        <a:xfrm>
          <a:off x="0" y="0"/>
          <a:ext cx="3133725" cy="5734050"/>
        </a:xfrm>
        <a:prstGeom prst="rect">
          <a:avLst/>
        </a:prstGeom>
      </xdr:spPr>
    </xdr:pic>
  </etc:cellImage>
  <etc:cellImage>
    <xdr:pic>
      <xdr:nvPicPr>
        <xdr:cNvPr id="32" name="ID_DB404ABA5F2F4A5BAD50D6F65E86673B" descr="饮水机上置水桶"/>
        <xdr:cNvPicPr/>
      </xdr:nvPicPr>
      <xdr:blipFill>
        <a:blip r:embed="rId29"/>
        <a:stretch>
          <a:fillRect/>
        </a:stretch>
      </xdr:blipFill>
      <xdr:spPr>
        <a:xfrm>
          <a:off x="0" y="0"/>
          <a:ext cx="2076450" cy="5543550"/>
        </a:xfrm>
        <a:prstGeom prst="rect">
          <a:avLst/>
        </a:prstGeom>
      </xdr:spPr>
    </xdr:pic>
  </etc:cellImage>
  <etc:cellImage>
    <xdr:pic>
      <xdr:nvPicPr>
        <xdr:cNvPr id="33" name="ID_8218EA7FA6C0461BAA4C49E3B8E0A274" descr="饮水机下置"/>
        <xdr:cNvPicPr/>
      </xdr:nvPicPr>
      <xdr:blipFill>
        <a:blip r:embed="rId30"/>
        <a:stretch>
          <a:fillRect/>
        </a:stretch>
      </xdr:blipFill>
      <xdr:spPr>
        <a:xfrm>
          <a:off x="0" y="0"/>
          <a:ext cx="5486400" cy="8448675"/>
        </a:xfrm>
        <a:prstGeom prst="rect">
          <a:avLst/>
        </a:prstGeom>
      </xdr:spPr>
    </xdr:pic>
  </etc:cellImage>
  <etc:cellImage>
    <xdr:pic>
      <xdr:nvPicPr>
        <xdr:cNvPr id="34" name="ID_6B3F3780F8CB4288832BACB3157637AE" descr="饮水机带烧水壶"/>
        <xdr:cNvPicPr/>
      </xdr:nvPicPr>
      <xdr:blipFill>
        <a:blip r:embed="rId31"/>
        <a:stretch>
          <a:fillRect/>
        </a:stretch>
      </xdr:blipFill>
      <xdr:spPr>
        <a:xfrm>
          <a:off x="0" y="0"/>
          <a:ext cx="1581150" cy="2590800"/>
        </a:xfrm>
        <a:prstGeom prst="rect">
          <a:avLst/>
        </a:prstGeom>
      </xdr:spPr>
    </xdr:pic>
  </etc:cellImage>
  <etc:cellImage>
    <xdr:pic>
      <xdr:nvPicPr>
        <xdr:cNvPr id="35" name="ID_6B45494C5A784B7FB436D2F88185B671" descr="微波炉"/>
        <xdr:cNvPicPr/>
      </xdr:nvPicPr>
      <xdr:blipFill>
        <a:blip r:embed="rId32"/>
        <a:stretch>
          <a:fillRect/>
        </a:stretch>
      </xdr:blipFill>
      <xdr:spPr>
        <a:xfrm>
          <a:off x="0" y="0"/>
          <a:ext cx="6781800" cy="4314825"/>
        </a:xfrm>
        <a:prstGeom prst="rect">
          <a:avLst/>
        </a:prstGeom>
      </xdr:spPr>
    </xdr:pic>
  </etc:cellImage>
  <etc:cellImage>
    <xdr:pic>
      <xdr:nvPicPr>
        <xdr:cNvPr id="36" name="ID_106C19489F304E9C8BCEEA90DE45BF77" descr="消毒柜"/>
        <xdr:cNvPicPr/>
      </xdr:nvPicPr>
      <xdr:blipFill>
        <a:blip r:embed="rId33"/>
        <a:stretch>
          <a:fillRect/>
        </a:stretch>
      </xdr:blipFill>
      <xdr:spPr>
        <a:xfrm>
          <a:off x="0" y="0"/>
          <a:ext cx="1314450" cy="2590800"/>
        </a:xfrm>
        <a:prstGeom prst="rect">
          <a:avLst/>
        </a:prstGeom>
      </xdr:spPr>
    </xdr:pic>
  </etc:cellImage>
  <etc:cellImage>
    <xdr:pic>
      <xdr:nvPicPr>
        <xdr:cNvPr id="37" name="ID_8C98E8065C4F4D78B014D8689E167859" descr="洗鞋机"/>
        <xdr:cNvPicPr/>
      </xdr:nvPicPr>
      <xdr:blipFill>
        <a:blip r:embed="rId34"/>
        <a:stretch>
          <a:fillRect/>
        </a:stretch>
      </xdr:blipFill>
      <xdr:spPr>
        <a:xfrm>
          <a:off x="0" y="0"/>
          <a:ext cx="3924300" cy="5657850"/>
        </a:xfrm>
        <a:prstGeom prst="rect">
          <a:avLst/>
        </a:prstGeom>
      </xdr:spPr>
    </xdr:pic>
  </etc:cellImage>
  <etc:cellImage>
    <xdr:pic>
      <xdr:nvPicPr>
        <xdr:cNvPr id="38" name="ID_5F9F0AC7FC0C46C8A47CCAC0AAAC2F6B" descr="消毒烘干机"/>
        <xdr:cNvPicPr/>
      </xdr:nvPicPr>
      <xdr:blipFill>
        <a:blip r:embed="rId35"/>
        <a:stretch>
          <a:fillRect/>
        </a:stretch>
      </xdr:blipFill>
      <xdr:spPr>
        <a:xfrm>
          <a:off x="0" y="0"/>
          <a:ext cx="3686175" cy="5534025"/>
        </a:xfrm>
        <a:prstGeom prst="rect">
          <a:avLst/>
        </a:prstGeom>
      </xdr:spPr>
    </xdr:pic>
  </etc:cellImage>
  <etc:cellImage>
    <xdr:pic>
      <xdr:nvPicPr>
        <xdr:cNvPr id="39" name="ID_8E7CD8CDBA9B446AAB0E27F48A5D5FB3" descr="吹地机"/>
        <xdr:cNvPicPr/>
      </xdr:nvPicPr>
      <xdr:blipFill>
        <a:blip r:embed="rId36"/>
        <a:stretch>
          <a:fillRect/>
        </a:stretch>
      </xdr:blipFill>
      <xdr:spPr>
        <a:xfrm>
          <a:off x="0" y="0"/>
          <a:ext cx="5105400" cy="5286375"/>
        </a:xfrm>
        <a:prstGeom prst="rect">
          <a:avLst/>
        </a:prstGeom>
      </xdr:spPr>
    </xdr:pic>
  </etc:cellImage>
  <etc:cellImage>
    <xdr:pic>
      <xdr:nvPicPr>
        <xdr:cNvPr id="40" name="ID_5E9D2691B8DC4508B7AA9FA7408D9C6F" descr="电子石英钟"/>
        <xdr:cNvPicPr/>
      </xdr:nvPicPr>
      <xdr:blipFill>
        <a:blip r:embed="rId37"/>
        <a:stretch>
          <a:fillRect/>
        </a:stretch>
      </xdr:blipFill>
      <xdr:spPr>
        <a:xfrm>
          <a:off x="0" y="0"/>
          <a:ext cx="8467725" cy="6019800"/>
        </a:xfrm>
        <a:prstGeom prst="rect">
          <a:avLst/>
        </a:prstGeom>
      </xdr:spPr>
    </xdr:pic>
  </etc:cellImage>
  <etc:cellImage>
    <xdr:pic>
      <xdr:nvPicPr>
        <xdr:cNvPr id="41" name="ID_1601D4E312D14FA1993DEAB1AE950D16" descr="绞肉机"/>
        <xdr:cNvPicPr/>
      </xdr:nvPicPr>
      <xdr:blipFill>
        <a:blip r:embed="rId38"/>
        <a:stretch>
          <a:fillRect/>
        </a:stretch>
      </xdr:blipFill>
      <xdr:spPr>
        <a:xfrm>
          <a:off x="0" y="0"/>
          <a:ext cx="1047750" cy="942975"/>
        </a:xfrm>
        <a:prstGeom prst="rect">
          <a:avLst/>
        </a:prstGeom>
      </xdr:spPr>
    </xdr:pic>
  </etc:cellImage>
  <etc:cellImage>
    <xdr:pic>
      <xdr:nvPicPr>
        <xdr:cNvPr id="42" name="ID_D6EEB9A50BE1460993A05AFF157351C2" descr="揉面机"/>
        <xdr:cNvPicPr/>
      </xdr:nvPicPr>
      <xdr:blipFill>
        <a:blip r:embed="rId39"/>
        <a:stretch>
          <a:fillRect/>
        </a:stretch>
      </xdr:blipFill>
      <xdr:spPr>
        <a:xfrm>
          <a:off x="0" y="0"/>
          <a:ext cx="3505200" cy="4257675"/>
        </a:xfrm>
        <a:prstGeom prst="rect">
          <a:avLst/>
        </a:prstGeom>
      </xdr:spPr>
    </xdr:pic>
  </etc:cellImage>
  <etc:cellImage>
    <xdr:pic>
      <xdr:nvPicPr>
        <xdr:cNvPr id="43" name="ID_82D9D4E5852B4B2DB504287E1F206F92" descr="电吹风"/>
        <xdr:cNvPicPr/>
      </xdr:nvPicPr>
      <xdr:blipFill>
        <a:blip r:embed="rId40"/>
        <a:stretch>
          <a:fillRect/>
        </a:stretch>
      </xdr:blipFill>
      <xdr:spPr>
        <a:xfrm>
          <a:off x="0" y="0"/>
          <a:ext cx="1038225" cy="1895475"/>
        </a:xfrm>
        <a:prstGeom prst="rect">
          <a:avLst/>
        </a:prstGeom>
      </xdr:spPr>
    </xdr:pic>
  </etc:cellImage>
  <etc:cellImage>
    <xdr:pic>
      <xdr:nvPicPr>
        <xdr:cNvPr id="44" name="ID_00296F040C924EA1B217DC05EF024AA7" descr="电动理发器"/>
        <xdr:cNvPicPr/>
      </xdr:nvPicPr>
      <xdr:blipFill>
        <a:blip r:embed="rId41"/>
        <a:stretch>
          <a:fillRect/>
        </a:stretch>
      </xdr:blipFill>
      <xdr:spPr>
        <a:xfrm>
          <a:off x="0" y="0"/>
          <a:ext cx="2886075" cy="6886575"/>
        </a:xfrm>
        <a:prstGeom prst="rect">
          <a:avLst/>
        </a:prstGeom>
      </xdr:spPr>
    </xdr:pic>
  </etc:cellImage>
  <etc:cellImage>
    <xdr:pic>
      <xdr:nvPicPr>
        <xdr:cNvPr id="45" name="ID_C84CE6CB3FD64B2A8687FDF9261CB650" descr="落地扇"/>
        <xdr:cNvPicPr/>
      </xdr:nvPicPr>
      <xdr:blipFill>
        <a:blip r:embed="rId42"/>
        <a:stretch>
          <a:fillRect/>
        </a:stretch>
      </xdr:blipFill>
      <xdr:spPr>
        <a:xfrm>
          <a:off x="0" y="0"/>
          <a:ext cx="2676525" cy="6457950"/>
        </a:xfrm>
        <a:prstGeom prst="rect">
          <a:avLst/>
        </a:prstGeom>
      </xdr:spPr>
    </xdr:pic>
  </etc:cellImage>
  <etc:cellImage>
    <xdr:pic>
      <xdr:nvPicPr>
        <xdr:cNvPr id="46" name="ID_02B6B6D5EB394AE1B8E494968D3B13AF" descr="电风扇"/>
        <xdr:cNvPicPr/>
      </xdr:nvPicPr>
      <xdr:blipFill>
        <a:blip r:embed="rId43"/>
        <a:stretch>
          <a:fillRect/>
        </a:stretch>
      </xdr:blipFill>
      <xdr:spPr>
        <a:xfrm>
          <a:off x="0" y="0"/>
          <a:ext cx="4495800" cy="6419850"/>
        </a:xfrm>
        <a:prstGeom prst="rect">
          <a:avLst/>
        </a:prstGeom>
      </xdr:spPr>
    </xdr:pic>
  </etc:cellImage>
  <etc:cellImage>
    <xdr:pic>
      <xdr:nvPicPr>
        <xdr:cNvPr id="47" name="ID_E70E21FBBDA949188247836AC4097619" descr="5L烧水壶"/>
        <xdr:cNvPicPr/>
      </xdr:nvPicPr>
      <xdr:blipFill>
        <a:blip r:embed="rId44"/>
        <a:stretch>
          <a:fillRect/>
        </a:stretch>
      </xdr:blipFill>
      <xdr:spPr>
        <a:xfrm>
          <a:off x="0" y="0"/>
          <a:ext cx="3790950" cy="5124450"/>
        </a:xfrm>
        <a:prstGeom prst="rect">
          <a:avLst/>
        </a:prstGeom>
      </xdr:spPr>
    </xdr:pic>
  </etc:cellImage>
  <etc:cellImage>
    <xdr:pic>
      <xdr:nvPicPr>
        <xdr:cNvPr id="48" name="ID_65E79F758CCB4A6C9682268468E62B25" descr="快开电水壶"/>
        <xdr:cNvPicPr/>
      </xdr:nvPicPr>
      <xdr:blipFill>
        <a:blip r:embed="rId45"/>
        <a:stretch>
          <a:fillRect/>
        </a:stretch>
      </xdr:blipFill>
      <xdr:spPr>
        <a:xfrm>
          <a:off x="0" y="0"/>
          <a:ext cx="4029075" cy="4924425"/>
        </a:xfrm>
        <a:prstGeom prst="rect">
          <a:avLst/>
        </a:prstGeom>
      </xdr:spPr>
    </xdr:pic>
  </etc:cellImage>
  <etc:cellImage>
    <xdr:pic>
      <xdr:nvPicPr>
        <xdr:cNvPr id="49" name="ID_9AC578E35C284A4B80F16AEC89618AC6" descr="防烫电热水壶"/>
        <xdr:cNvPicPr/>
      </xdr:nvPicPr>
      <xdr:blipFill>
        <a:blip r:embed="rId46"/>
        <a:stretch>
          <a:fillRect/>
        </a:stretch>
      </xdr:blipFill>
      <xdr:spPr>
        <a:xfrm>
          <a:off x="0" y="0"/>
          <a:ext cx="5048250" cy="6057900"/>
        </a:xfrm>
        <a:prstGeom prst="rect">
          <a:avLst/>
        </a:prstGeom>
      </xdr:spPr>
    </xdr:pic>
  </etc:cellImage>
  <etc:cellImage>
    <xdr:pic>
      <xdr:nvPicPr>
        <xdr:cNvPr id="50" name="ID_25A7F33C61604759BF312DFDDB8F5D49" descr="电热油汀"/>
        <xdr:cNvPicPr/>
      </xdr:nvPicPr>
      <xdr:blipFill>
        <a:blip r:embed="rId47"/>
        <a:stretch>
          <a:fillRect/>
        </a:stretch>
      </xdr:blipFill>
      <xdr:spPr>
        <a:xfrm>
          <a:off x="0" y="0"/>
          <a:ext cx="5143500" cy="7077075"/>
        </a:xfrm>
        <a:prstGeom prst="rect">
          <a:avLst/>
        </a:prstGeom>
      </xdr:spPr>
    </xdr:pic>
  </etc:cellImage>
  <etc:cellImage>
    <xdr:pic>
      <xdr:nvPicPr>
        <xdr:cNvPr id="51" name="ID_1F43DCB84F0E41B5865266DF778B46C3" descr="取暖器"/>
        <xdr:cNvPicPr/>
      </xdr:nvPicPr>
      <xdr:blipFill>
        <a:blip r:embed="rId48"/>
        <a:stretch>
          <a:fillRect/>
        </a:stretch>
      </xdr:blipFill>
      <xdr:spPr>
        <a:xfrm>
          <a:off x="0" y="0"/>
          <a:ext cx="2381250" cy="606742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<sst xmlns="http://schemas.openxmlformats.org/spreadsheetml/2006/main" count="212" uniqueCount="115">
  <si>
    <t>中山市小榄人民医院家电电器报价单</t>
  </si>
  <si>
    <t>报价公司：                                                             报价日期：
联系人：                                                               联系号码：</t>
  </si>
  <si>
    <t>序号</t>
  </si>
  <si>
    <t>物品名称</t>
  </si>
  <si>
    <t>规格、技术参数等</t>
  </si>
  <si>
    <t>单位</t>
  </si>
  <si>
    <t>参考图片（仅供参考）</t>
  </si>
  <si>
    <t>响应品牌</t>
  </si>
  <si>
    <t>响应单价（元）</t>
  </si>
  <si>
    <t>质保期</t>
  </si>
  <si>
    <t>碎纸机</t>
  </si>
  <si>
    <t>25L  单次碎纸8张或以上，可碎光盘</t>
  </si>
  <si>
    <t>台</t>
  </si>
  <si>
    <t>全自动碎纸机</t>
  </si>
  <si>
    <t>开水器</t>
  </si>
  <si>
    <t>220V 6KW 70L/H 带过滤</t>
  </si>
  <si>
    <t>开水器底座</t>
  </si>
  <si>
    <t>配套70L</t>
  </si>
  <si>
    <t>个</t>
  </si>
  <si>
    <t>380V 9KW 90L/H 带过滤</t>
  </si>
  <si>
    <t>配套90L</t>
  </si>
  <si>
    <t>开水器安装费</t>
  </si>
  <si>
    <t>/</t>
  </si>
  <si>
    <t>项</t>
  </si>
  <si>
    <t>直饮水机</t>
  </si>
  <si>
    <t>220V 2KW 13L 冷热 带过滤</t>
  </si>
  <si>
    <t>直饮水机安装费</t>
  </si>
  <si>
    <t>PP棉滤芯</t>
  </si>
  <si>
    <t>与采购人现用饮水机匹配</t>
  </si>
  <si>
    <t>颗粒活性炭滤芯</t>
  </si>
  <si>
    <t>CTO炭滤芯</t>
  </si>
  <si>
    <t>超滤膜滤芯</t>
  </si>
  <si>
    <t>RO反渗透滤芯</t>
  </si>
  <si>
    <t>PGP复合滤芯</t>
  </si>
  <si>
    <t>滤芯更换费用</t>
  </si>
  <si>
    <t>挂壁直饮管线机</t>
  </si>
  <si>
    <t>220V 2.2KW 
可调节温度，出水温度范围：40-99℃</t>
  </si>
  <si>
    <t>净水过滤主机</t>
  </si>
  <si>
    <t>220V 
滤芯配置：PGP复合+RO膜+CTO碳 
产水量：15L/H</t>
  </si>
  <si>
    <t>挂壁直饮水机+净水过滤主机安装费</t>
  </si>
  <si>
    <t>电饭煲</t>
  </si>
  <si>
    <t>4L</t>
  </si>
  <si>
    <t>6L</t>
  </si>
  <si>
    <t>8L</t>
  </si>
  <si>
    <t>10L</t>
  </si>
  <si>
    <t>13L</t>
  </si>
  <si>
    <t>除湿机</t>
  </si>
  <si>
    <t>220V  除湿量25L/D</t>
  </si>
  <si>
    <t>220V  除湿量50L/D</t>
  </si>
  <si>
    <t>加湿机</t>
  </si>
  <si>
    <t>加湿量700ml/h  无雾</t>
  </si>
  <si>
    <t>洗衣机</t>
  </si>
  <si>
    <t>10KG 波轮</t>
  </si>
  <si>
    <t>10KG 双桶双缸半自动</t>
  </si>
  <si>
    <t>10KG 滚筒</t>
  </si>
  <si>
    <t>验钞机</t>
  </si>
  <si>
    <t>点钞速度：1000张/分钟
计数显示窗范围：1-9999
预置显示窗范围：1-999
支持混点合计</t>
  </si>
  <si>
    <t>多功能粉碎机</t>
  </si>
  <si>
    <t>304不锈钢
容量：2500g
粉碎细度：50-300目
电压：220V</t>
  </si>
  <si>
    <t>执法记录仪</t>
  </si>
  <si>
    <t>音视频记录
高清
红外夜视
64G</t>
  </si>
  <si>
    <t>养生壶</t>
  </si>
  <si>
    <t>220V 1.5L</t>
  </si>
  <si>
    <t>电煮锅</t>
  </si>
  <si>
    <t>1.8L 20cm</t>
  </si>
  <si>
    <t>多功能料理机</t>
  </si>
  <si>
    <t>1.0L 一机三杯</t>
  </si>
  <si>
    <t>空气净化器</t>
  </si>
  <si>
    <t>220V 适用50㎡</t>
  </si>
  <si>
    <t>立式饮水机</t>
  </si>
  <si>
    <t>上置饮水桶 冰热两用</t>
  </si>
  <si>
    <t>上置饮水桶  温热两用</t>
  </si>
  <si>
    <t>下置饮水桶 冰热两用</t>
  </si>
  <si>
    <t>下置饮水桶 温热两用</t>
  </si>
  <si>
    <t>下置 冷热两用 带烧水壶 
带童锁  带门保护</t>
  </si>
  <si>
    <t>饮水机龙头开关阀芯</t>
  </si>
  <si>
    <t>饮水机行程开关</t>
  </si>
  <si>
    <t>饮水机电路板</t>
  </si>
  <si>
    <t>块</t>
  </si>
  <si>
    <t>饮水机龙头开关</t>
  </si>
  <si>
    <t>饮水机龙头</t>
  </si>
  <si>
    <t>微波炉</t>
  </si>
  <si>
    <t>220V 容积：20L 旋钮控制</t>
  </si>
  <si>
    <t>消毒柜</t>
  </si>
  <si>
    <t>220V  红外消毒 双开门5层</t>
  </si>
  <si>
    <t>洗鞋机</t>
  </si>
  <si>
    <t>全自动滚筒
可洗15-20双
电压：220V</t>
  </si>
  <si>
    <t>消毒烘干机</t>
  </si>
  <si>
    <t>可烘干32双鞋
电压：220V</t>
  </si>
  <si>
    <t>吹地机</t>
  </si>
  <si>
    <t>风速：25m/s  三挡调节</t>
  </si>
  <si>
    <t>电子石英计时器</t>
  </si>
  <si>
    <t>交流电220V，定时点60个</t>
  </si>
  <si>
    <t>绞肉机</t>
  </si>
  <si>
    <t>304不锈钢 2L</t>
  </si>
  <si>
    <t>揉面机</t>
  </si>
  <si>
    <t>304不锈钢 5L</t>
  </si>
  <si>
    <t>电吹风机</t>
  </si>
  <si>
    <t>220V 800W</t>
  </si>
  <si>
    <t>电动理发器</t>
  </si>
  <si>
    <t>200W</t>
  </si>
  <si>
    <t>落地扇</t>
  </si>
  <si>
    <t>400mm 220V</t>
  </si>
  <si>
    <t>电风扇</t>
  </si>
  <si>
    <t>电热开水壶</t>
  </si>
  <si>
    <t>5L 304不锈钢</t>
  </si>
  <si>
    <t>快速开水壶</t>
  </si>
  <si>
    <t>1.7L 保温功能</t>
  </si>
  <si>
    <t>防烫电热开水壶</t>
  </si>
  <si>
    <t>1.7L 304不锈钢</t>
  </si>
  <si>
    <t>电热油汀室内加热器</t>
  </si>
  <si>
    <t>11片  2000W</t>
  </si>
  <si>
    <t>13片   2200W</t>
  </si>
  <si>
    <t>取暖器</t>
  </si>
  <si>
    <t>220V 落地式 适用面积20-25m³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</si>
</sst>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png"/><Relationship Id="rId8" Type="http://schemas.openxmlformats.org/officeDocument/2006/relationships/image" Target="media/image8.png"/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8" Type="http://schemas.openxmlformats.org/officeDocument/2006/relationships/image" Target="media/image48.png"/><Relationship Id="rId47" Type="http://schemas.openxmlformats.org/officeDocument/2006/relationships/image" Target="media/image47.png"/><Relationship Id="rId46" Type="http://schemas.openxmlformats.org/officeDocument/2006/relationships/image" Target="media/image46.png"/><Relationship Id="rId45" Type="http://schemas.openxmlformats.org/officeDocument/2006/relationships/image" Target="media/image45.png"/><Relationship Id="rId44" Type="http://schemas.openxmlformats.org/officeDocument/2006/relationships/image" Target="media/image44.png"/><Relationship Id="rId43" Type="http://schemas.openxmlformats.org/officeDocument/2006/relationships/image" Target="media/image43.png"/><Relationship Id="rId42" Type="http://schemas.openxmlformats.org/officeDocument/2006/relationships/image" Target="media/image42.png"/><Relationship Id="rId41" Type="http://schemas.openxmlformats.org/officeDocument/2006/relationships/image" Target="media/image41.png"/><Relationship Id="rId40" Type="http://schemas.openxmlformats.org/officeDocument/2006/relationships/image" Target="media/image40.png"/><Relationship Id="rId4" Type="http://schemas.openxmlformats.org/officeDocument/2006/relationships/image" Target="media/image4.png"/><Relationship Id="rId39" Type="http://schemas.openxmlformats.org/officeDocument/2006/relationships/image" Target="media/image39.png"/><Relationship Id="rId38" Type="http://schemas.openxmlformats.org/officeDocument/2006/relationships/image" Target="media/image38.png"/><Relationship Id="rId37" Type="http://schemas.openxmlformats.org/officeDocument/2006/relationships/image" Target="media/image37.png"/><Relationship Id="rId36" Type="http://schemas.openxmlformats.org/officeDocument/2006/relationships/image" Target="media/image36.png"/><Relationship Id="rId35" Type="http://schemas.openxmlformats.org/officeDocument/2006/relationships/image" Target="media/image35.png"/><Relationship Id="rId34" Type="http://schemas.openxmlformats.org/officeDocument/2006/relationships/image" Target="media/image34.png"/><Relationship Id="rId33" Type="http://schemas.openxmlformats.org/officeDocument/2006/relationships/image" Target="media/image33.png"/><Relationship Id="rId32" Type="http://schemas.openxmlformats.org/officeDocument/2006/relationships/image" Target="media/image32.png"/><Relationship Id="rId31" Type="http://schemas.openxmlformats.org/officeDocument/2006/relationships/image" Target="media/image31.png"/><Relationship Id="rId30" Type="http://schemas.openxmlformats.org/officeDocument/2006/relationships/image" Target="media/image30.png"/><Relationship Id="rId3" Type="http://schemas.openxmlformats.org/officeDocument/2006/relationships/image" Target="media/image3.png"/><Relationship Id="rId29" Type="http://schemas.openxmlformats.org/officeDocument/2006/relationships/image" Target="media/image29.png"/><Relationship Id="rId28" Type="http://schemas.openxmlformats.org/officeDocument/2006/relationships/image" Target="media/image28.png"/><Relationship Id="rId27" Type="http://schemas.openxmlformats.org/officeDocument/2006/relationships/image" Target="media/image27.png"/><Relationship Id="rId26" Type="http://schemas.openxmlformats.org/officeDocument/2006/relationships/image" Target="media/image26.png"/><Relationship Id="rId25" Type="http://schemas.openxmlformats.org/officeDocument/2006/relationships/image" Target="media/image25.png"/><Relationship Id="rId24" Type="http://schemas.openxmlformats.org/officeDocument/2006/relationships/image" Target="media/image24.png"/><Relationship Id="rId23" Type="http://schemas.openxmlformats.org/officeDocument/2006/relationships/image" Target="media/image23.png"/><Relationship Id="rId22" Type="http://schemas.openxmlformats.org/officeDocument/2006/relationships/image" Target="media/image22.png"/><Relationship Id="rId21" Type="http://schemas.openxmlformats.org/officeDocument/2006/relationships/image" Target="media/image21.png"/><Relationship Id="rId20" Type="http://schemas.openxmlformats.org/officeDocument/2006/relationships/image" Target="media/image20.png"/><Relationship Id="rId2" Type="http://schemas.openxmlformats.org/officeDocument/2006/relationships/image" Target="media/image2.png"/><Relationship Id="rId19" Type="http://schemas.openxmlformats.org/officeDocument/2006/relationships/image" Target="media/image19.png"/><Relationship Id="rId18" Type="http://schemas.openxmlformats.org/officeDocument/2006/relationships/image" Target="media/image18.png"/><Relationship Id="rId17" Type="http://schemas.openxmlformats.org/officeDocument/2006/relationships/image" Target="media/image17.png"/><Relationship Id="rId16" Type="http://schemas.openxmlformats.org/officeDocument/2006/relationships/image" Target="media/image16.png"/><Relationship Id="rId15" Type="http://schemas.openxmlformats.org/officeDocument/2006/relationships/image" Target="media/image15.png"/><Relationship Id="rId14" Type="http://schemas.openxmlformats.org/officeDocument/2006/relationships/image" Target="media/image14.png"/><Relationship Id="rId13" Type="http://schemas.openxmlformats.org/officeDocument/2006/relationships/image" Target="media/image13.png"/><Relationship Id="rId12" Type="http://schemas.openxmlformats.org/officeDocument/2006/relationships/image" Target="media/image12.png"/><Relationship Id="rId11" Type="http://schemas.openxmlformats.org/officeDocument/2006/relationships/image" Target="media/image11.png"/><Relationship Id="rId10" Type="http://schemas.openxmlformats.org/officeDocument/2006/relationships/image" Target="media/image10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8"/>
  <sheetViews>
    <sheetView tabSelected="1" workbookViewId="0">
      <selection activeCell="K4" sqref="K4"/>
    </sheetView>
  </sheetViews>
  <sheetFormatPr defaultColWidth="9" defaultRowHeight="13.5" outlineLevelCol="7"/>
  <cols>
    <col min="1" max="1" width="5.63333333333333" style="1" customWidth="1"/>
    <col min="2" max="2" width="19.1333333333333" style="1" customWidth="1"/>
    <col min="3" max="3" width="31.75" style="2" customWidth="1"/>
    <col min="4" max="4" width="9.88333333333333" style="1" customWidth="1"/>
    <col min="5" max="5" width="35.6333333333333" style="1" customWidth="1"/>
    <col min="6" max="6" width="18.625" style="1" customWidth="1"/>
    <col min="7" max="7" width="14.75" style="1" customWidth="1"/>
    <col min="8" max="8" width="12.375" style="1" customWidth="1"/>
  </cols>
  <sheetData>
    <row r="1" ht="3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41" customHeight="1" spans="1:8">
      <c r="A2" s="4" t="s">
        <v>1</v>
      </c>
      <c r="B2" s="5"/>
      <c r="C2" s="5"/>
      <c r="D2" s="5"/>
      <c r="E2" s="5"/>
      <c r="F2" s="5"/>
      <c r="G2" s="5"/>
      <c r="H2" s="5"/>
    </row>
    <row r="3" ht="16" customHeight="1" spans="1:8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ht="124" customHeight="1" spans="1:8">
      <c r="A4" s="8">
        <v>1</v>
      </c>
      <c r="B4" s="8" t="s">
        <v>10</v>
      </c>
      <c r="C4" s="9" t="s">
        <v>11</v>
      </c>
      <c r="D4" s="8" t="s">
        <v>12</v>
      </c>
      <c r="E4" s="8" t="str">
        <f>_xlfn.DISPIMG("ID_1F4ED8103D69469493E6674706EFFFB7",1)</f>
        <v>=DISPIMG("ID_1F4ED8103D69469493E6674706EFFFB7",1)</v>
      </c>
      <c r="F4" s="8"/>
      <c r="G4" s="8"/>
      <c r="H4" s="8"/>
    </row>
    <row r="5" ht="124" customHeight="1" spans="1:8">
      <c r="A5" s="8">
        <v>2</v>
      </c>
      <c r="B5" s="8" t="s">
        <v>13</v>
      </c>
      <c r="C5" s="9" t="s">
        <v>11</v>
      </c>
      <c r="D5" s="8" t="s">
        <v>12</v>
      </c>
      <c r="E5" s="8" t="str">
        <f>_xlfn.DISPIMG("ID_E0CD88564FCB4B5688EB3E410F775C44",1)</f>
        <v>=DISPIMG("ID_E0CD88564FCB4B5688EB3E410F775C44",1)</v>
      </c>
      <c r="F5" s="8"/>
      <c r="G5" s="8"/>
      <c r="H5" s="8"/>
    </row>
    <row r="6" ht="124" customHeight="1" spans="1:8">
      <c r="A6" s="8">
        <v>3</v>
      </c>
      <c r="B6" s="8" t="s">
        <v>14</v>
      </c>
      <c r="C6" s="9" t="s">
        <v>15</v>
      </c>
      <c r="D6" s="8" t="s">
        <v>12</v>
      </c>
      <c r="E6" s="8" t="str">
        <f>_xlfn.DISPIMG("ID_921A890EE7A446A9B73014BD6767FD00",1)</f>
        <v>=DISPIMG("ID_921A890EE7A446A9B73014BD6767FD00",1)</v>
      </c>
      <c r="F6" s="8"/>
      <c r="G6" s="8"/>
      <c r="H6" s="8"/>
    </row>
    <row r="7" ht="124" customHeight="1" spans="1:8">
      <c r="A7" s="8">
        <v>4</v>
      </c>
      <c r="B7" s="8" t="s">
        <v>16</v>
      </c>
      <c r="C7" s="9" t="s">
        <v>17</v>
      </c>
      <c r="D7" s="8" t="s">
        <v>18</v>
      </c>
      <c r="E7" s="8" t="str">
        <f>_xlfn.DISPIMG("ID_F6975892AC6446339A429CA7A8A209FC",1)</f>
        <v>=DISPIMG("ID_F6975892AC6446339A429CA7A8A209FC",1)</v>
      </c>
      <c r="F7" s="8"/>
      <c r="G7" s="8"/>
      <c r="H7" s="8"/>
    </row>
    <row r="8" ht="124" customHeight="1" spans="1:8">
      <c r="A8" s="8">
        <v>5</v>
      </c>
      <c r="B8" s="8" t="s">
        <v>14</v>
      </c>
      <c r="C8" s="9" t="s">
        <v>19</v>
      </c>
      <c r="D8" s="8" t="s">
        <v>12</v>
      </c>
      <c r="E8" s="8" t="str">
        <f>_xlfn.DISPIMG("ID_D60BBA0C01C54D2BBEBFF7944AE40B40",1)</f>
        <v>=DISPIMG("ID_D60BBA0C01C54D2BBEBFF7944AE40B40",1)</v>
      </c>
      <c r="F8" s="8"/>
      <c r="G8" s="8"/>
      <c r="H8" s="8"/>
    </row>
    <row r="9" ht="124" customHeight="1" spans="1:8">
      <c r="A9" s="8">
        <v>6</v>
      </c>
      <c r="B9" s="8" t="s">
        <v>16</v>
      </c>
      <c r="C9" s="9" t="s">
        <v>20</v>
      </c>
      <c r="D9" s="8" t="s">
        <v>18</v>
      </c>
      <c r="E9" s="8" t="str">
        <f>_xlfn.DISPIMG("ID_777023B66471424BB4B7272458715367",1)</f>
        <v>=DISPIMG("ID_777023B66471424BB4B7272458715367",1)</v>
      </c>
      <c r="F9" s="8"/>
      <c r="G9" s="8"/>
      <c r="H9" s="8"/>
    </row>
    <row r="10" ht="34" customHeight="1" spans="1:8">
      <c r="A10" s="8">
        <v>7</v>
      </c>
      <c r="B10" s="8" t="s">
        <v>21</v>
      </c>
      <c r="C10" s="9" t="s">
        <v>22</v>
      </c>
      <c r="D10" s="8" t="s">
        <v>23</v>
      </c>
      <c r="E10" s="8" t="s">
        <v>22</v>
      </c>
      <c r="F10" s="8"/>
      <c r="G10" s="8"/>
      <c r="H10" s="8"/>
    </row>
    <row r="11" ht="124" customHeight="1" spans="1:8">
      <c r="A11" s="8">
        <v>8</v>
      </c>
      <c r="B11" s="8" t="s">
        <v>24</v>
      </c>
      <c r="C11" s="9" t="s">
        <v>25</v>
      </c>
      <c r="D11" s="8" t="s">
        <v>12</v>
      </c>
      <c r="E11" s="8" t="str">
        <f>_xlfn.DISPIMG("ID_08F9365048634F308BF2A56D022610A6",1)</f>
        <v>=DISPIMG("ID_08F9365048634F308BF2A56D022610A6",1)</v>
      </c>
      <c r="F11" s="8"/>
      <c r="G11" s="8"/>
      <c r="H11" s="8"/>
    </row>
    <row r="12" ht="36" customHeight="1" spans="1:8">
      <c r="A12" s="8">
        <v>9</v>
      </c>
      <c r="B12" s="8" t="s">
        <v>26</v>
      </c>
      <c r="C12" s="9" t="s">
        <v>22</v>
      </c>
      <c r="D12" s="8" t="s">
        <v>23</v>
      </c>
      <c r="E12" s="8"/>
      <c r="F12" s="8"/>
      <c r="G12" s="8"/>
      <c r="H12" s="8"/>
    </row>
    <row r="13" ht="124" customHeight="1" spans="1:8">
      <c r="A13" s="8">
        <v>10</v>
      </c>
      <c r="B13" s="8" t="s">
        <v>27</v>
      </c>
      <c r="C13" s="9" t="s">
        <v>28</v>
      </c>
      <c r="D13" s="8" t="s">
        <v>18</v>
      </c>
      <c r="E13" s="8" t="str">
        <f>_xlfn.DISPIMG("ID_2A92700F24274FDE9B6D7E3C99128636",1)</f>
        <v>=DISPIMG("ID_2A92700F24274FDE9B6D7E3C99128636",1)</v>
      </c>
      <c r="F13" s="8"/>
      <c r="G13" s="8"/>
      <c r="H13" s="8"/>
    </row>
    <row r="14" ht="124" customHeight="1" spans="1:8">
      <c r="A14" s="8">
        <v>11</v>
      </c>
      <c r="B14" s="8" t="s">
        <v>29</v>
      </c>
      <c r="C14" s="9" t="s">
        <v>28</v>
      </c>
      <c r="D14" s="8" t="s">
        <v>18</v>
      </c>
      <c r="E14" s="8" t="str">
        <f>_xlfn.DISPIMG("ID_E446B50960F543339A32C3C63106EB94",1)</f>
        <v>=DISPIMG("ID_E446B50960F543339A32C3C63106EB94",1)</v>
      </c>
      <c r="F14" s="8"/>
      <c r="G14" s="8"/>
      <c r="H14" s="8"/>
    </row>
    <row r="15" ht="124" customHeight="1" spans="1:8">
      <c r="A15" s="8">
        <v>12</v>
      </c>
      <c r="B15" s="8" t="s">
        <v>30</v>
      </c>
      <c r="C15" s="9" t="s">
        <v>28</v>
      </c>
      <c r="D15" s="8" t="s">
        <v>18</v>
      </c>
      <c r="E15" s="8" t="str">
        <f>_xlfn.DISPIMG("ID_5314DDE0C5A949BA839C94F821775CF6",1)</f>
        <v>=DISPIMG("ID_5314DDE0C5A949BA839C94F821775CF6",1)</v>
      </c>
      <c r="F15" s="8"/>
      <c r="G15" s="8"/>
      <c r="H15" s="8"/>
    </row>
    <row r="16" ht="124" customHeight="1" spans="1:8">
      <c r="A16" s="8">
        <v>13</v>
      </c>
      <c r="B16" s="8" t="s">
        <v>31</v>
      </c>
      <c r="C16" s="9" t="s">
        <v>28</v>
      </c>
      <c r="D16" s="8" t="s">
        <v>18</v>
      </c>
      <c r="E16" s="8" t="str">
        <f>_xlfn.DISPIMG("ID_A8AE0EC28A0A4EC1AEF39B708D6309F2",1)</f>
        <v>=DISPIMG("ID_A8AE0EC28A0A4EC1AEF39B708D6309F2",1)</v>
      </c>
      <c r="F16" s="8"/>
      <c r="G16" s="8"/>
      <c r="H16" s="8"/>
    </row>
    <row r="17" ht="124" customHeight="1" spans="1:8">
      <c r="A17" s="8">
        <v>14</v>
      </c>
      <c r="B17" s="8" t="s">
        <v>32</v>
      </c>
      <c r="C17" s="9" t="s">
        <v>28</v>
      </c>
      <c r="D17" s="8" t="s">
        <v>18</v>
      </c>
      <c r="E17" s="8" t="str">
        <f>_xlfn.DISPIMG("ID_F4F8E0302C224C8D873FE598D3C3F63C",1)</f>
        <v>=DISPIMG("ID_F4F8E0302C224C8D873FE598D3C3F63C",1)</v>
      </c>
      <c r="F17" s="8"/>
      <c r="G17" s="8"/>
      <c r="H17" s="8"/>
    </row>
    <row r="18" ht="124" customHeight="1" spans="1:8">
      <c r="A18" s="8">
        <v>15</v>
      </c>
      <c r="B18" s="8" t="s">
        <v>33</v>
      </c>
      <c r="C18" s="9" t="s">
        <v>28</v>
      </c>
      <c r="D18" s="8" t="s">
        <v>18</v>
      </c>
      <c r="E18" s="8" t="str">
        <f>_xlfn.DISPIMG("ID_1F5778EEEB784D4880EB1A1C9C369C53",1)</f>
        <v>=DISPIMG("ID_1F5778EEEB784D4880EB1A1C9C369C53",1)</v>
      </c>
      <c r="F18" s="8"/>
      <c r="G18" s="8"/>
      <c r="H18" s="8"/>
    </row>
    <row r="19" ht="36" customHeight="1" spans="1:8">
      <c r="A19" s="8">
        <v>16</v>
      </c>
      <c r="B19" s="8" t="s">
        <v>34</v>
      </c>
      <c r="C19" s="9" t="s">
        <v>22</v>
      </c>
      <c r="D19" s="8" t="s">
        <v>12</v>
      </c>
      <c r="E19" s="8" t="s">
        <v>22</v>
      </c>
      <c r="F19" s="8"/>
      <c r="G19" s="8"/>
      <c r="H19" s="8"/>
    </row>
    <row r="20" ht="124" customHeight="1" spans="1:8">
      <c r="A20" s="8">
        <v>17</v>
      </c>
      <c r="B20" s="8" t="s">
        <v>35</v>
      </c>
      <c r="C20" s="9" t="s">
        <v>36</v>
      </c>
      <c r="D20" s="8" t="s">
        <v>12</v>
      </c>
      <c r="E20" s="8" t="str">
        <f>_xlfn.DISPIMG("ID_B02D0C4E890A4CA4A0D5D0F1FD8A054B",1)</f>
        <v>=DISPIMG("ID_B02D0C4E890A4CA4A0D5D0F1FD8A054B",1)</v>
      </c>
      <c r="F20" s="8"/>
      <c r="G20" s="8"/>
      <c r="H20" s="8"/>
    </row>
    <row r="21" ht="124" customHeight="1" spans="1:8">
      <c r="A21" s="8">
        <v>18</v>
      </c>
      <c r="B21" s="8" t="s">
        <v>37</v>
      </c>
      <c r="C21" s="9" t="s">
        <v>38</v>
      </c>
      <c r="D21" s="8" t="s">
        <v>12</v>
      </c>
      <c r="E21" s="8" t="str">
        <f>_xlfn.DISPIMG("ID_608FB7796FB34C5C89415E198E0D3EFB",1)</f>
        <v>=DISPIMG("ID_608FB7796FB34C5C89415E198E0D3EFB",1)</v>
      </c>
      <c r="F21" s="8"/>
      <c r="G21" s="8"/>
      <c r="H21" s="8"/>
    </row>
    <row r="22" ht="42" customHeight="1" spans="1:8">
      <c r="A22" s="8">
        <v>19</v>
      </c>
      <c r="B22" s="9" t="s">
        <v>39</v>
      </c>
      <c r="C22" s="9" t="s">
        <v>22</v>
      </c>
      <c r="D22" s="8" t="s">
        <v>23</v>
      </c>
      <c r="E22" s="8"/>
      <c r="F22" s="8"/>
      <c r="G22" s="8"/>
      <c r="H22" s="8"/>
    </row>
    <row r="23" ht="79" customHeight="1" spans="1:8">
      <c r="A23" s="8">
        <v>20</v>
      </c>
      <c r="B23" s="8" t="s">
        <v>40</v>
      </c>
      <c r="C23" s="9" t="s">
        <v>41</v>
      </c>
      <c r="D23" s="8" t="s">
        <v>12</v>
      </c>
      <c r="E23" s="10" t="str">
        <f>_xlfn.DISPIMG("ID_2DFB41DAF60E403398F0EB139DDB54A8",1)</f>
        <v>=DISPIMG("ID_2DFB41DAF60E403398F0EB139DDB54A8",1)</v>
      </c>
      <c r="F23" s="8"/>
      <c r="G23" s="8"/>
      <c r="H23" s="8"/>
    </row>
    <row r="24" ht="79" customHeight="1" spans="1:8">
      <c r="A24" s="8">
        <v>21</v>
      </c>
      <c r="B24" s="8" t="s">
        <v>40</v>
      </c>
      <c r="C24" s="9" t="s">
        <v>42</v>
      </c>
      <c r="D24" s="8" t="s">
        <v>12</v>
      </c>
      <c r="E24" s="11"/>
      <c r="F24" s="8"/>
      <c r="G24" s="8"/>
      <c r="H24" s="8"/>
    </row>
    <row r="25" ht="62" customHeight="1" spans="1:8">
      <c r="A25" s="8">
        <v>22</v>
      </c>
      <c r="B25" s="8" t="s">
        <v>40</v>
      </c>
      <c r="C25" s="9" t="s">
        <v>43</v>
      </c>
      <c r="D25" s="8" t="s">
        <v>12</v>
      </c>
      <c r="E25" s="10" t="str">
        <f>_xlfn.DISPIMG("ID_6A8AF5745A1F49508256C78160754052",1)</f>
        <v>=DISPIMG("ID_6A8AF5745A1F49508256C78160754052",1)</v>
      </c>
      <c r="F25" s="8"/>
      <c r="G25" s="8"/>
      <c r="H25" s="8"/>
    </row>
    <row r="26" ht="62" customHeight="1" spans="1:8">
      <c r="A26" s="8">
        <v>23</v>
      </c>
      <c r="B26" s="8" t="s">
        <v>40</v>
      </c>
      <c r="C26" s="9" t="s">
        <v>44</v>
      </c>
      <c r="D26" s="8" t="s">
        <v>12</v>
      </c>
      <c r="E26" s="12"/>
      <c r="F26" s="8"/>
      <c r="G26" s="8"/>
      <c r="H26" s="8"/>
    </row>
    <row r="27" ht="62" customHeight="1" spans="1:8">
      <c r="A27" s="8">
        <v>24</v>
      </c>
      <c r="B27" s="8" t="s">
        <v>40</v>
      </c>
      <c r="C27" s="9" t="s">
        <v>45</v>
      </c>
      <c r="D27" s="8" t="s">
        <v>12</v>
      </c>
      <c r="E27" s="11"/>
      <c r="F27" s="8"/>
      <c r="G27" s="8"/>
      <c r="H27" s="8"/>
    </row>
    <row r="28" ht="124" customHeight="1" spans="1:8">
      <c r="A28" s="8">
        <v>25</v>
      </c>
      <c r="B28" s="8" t="s">
        <v>46</v>
      </c>
      <c r="C28" s="9" t="s">
        <v>47</v>
      </c>
      <c r="D28" s="8" t="s">
        <v>12</v>
      </c>
      <c r="E28" s="8" t="str">
        <f>_xlfn.DISPIMG("ID_8AED1F8FB2D44C79956A82F9305563C4",1)</f>
        <v>=DISPIMG("ID_8AED1F8FB2D44C79956A82F9305563C4",1)</v>
      </c>
      <c r="F28" s="8"/>
      <c r="G28" s="8"/>
      <c r="H28" s="8"/>
    </row>
    <row r="29" ht="124" customHeight="1" spans="1:8">
      <c r="A29" s="8">
        <v>26</v>
      </c>
      <c r="B29" s="8" t="s">
        <v>46</v>
      </c>
      <c r="C29" s="9" t="s">
        <v>48</v>
      </c>
      <c r="D29" s="8" t="s">
        <v>12</v>
      </c>
      <c r="E29" s="8" t="str">
        <f>_xlfn.DISPIMG("ID_614415D9A06444DA914ED68167C1A488",1)</f>
        <v>=DISPIMG("ID_614415D9A06444DA914ED68167C1A488",1)</v>
      </c>
      <c r="F29" s="8"/>
      <c r="G29" s="8"/>
      <c r="H29" s="8"/>
    </row>
    <row r="30" ht="124" customHeight="1" spans="1:8">
      <c r="A30" s="8">
        <v>27</v>
      </c>
      <c r="B30" s="8" t="s">
        <v>49</v>
      </c>
      <c r="C30" s="9" t="s">
        <v>50</v>
      </c>
      <c r="D30" s="8" t="s">
        <v>12</v>
      </c>
      <c r="E30" s="8" t="str">
        <f>_xlfn.DISPIMG("ID_919365BDE3EF44E39E642586FA761A85",1)</f>
        <v>=DISPIMG("ID_919365BDE3EF44E39E642586FA761A85",1)</v>
      </c>
      <c r="F30" s="8"/>
      <c r="G30" s="8"/>
      <c r="H30" s="8"/>
    </row>
    <row r="31" ht="124" customHeight="1" spans="1:8">
      <c r="A31" s="8">
        <v>28</v>
      </c>
      <c r="B31" s="8" t="s">
        <v>51</v>
      </c>
      <c r="C31" s="9" t="s">
        <v>52</v>
      </c>
      <c r="D31" s="8" t="s">
        <v>12</v>
      </c>
      <c r="E31" s="8" t="str">
        <f>_xlfn.DISPIMG("ID_F83BCB5D0E9D4B4FAEA43165BCA6ABD3",1)</f>
        <v>=DISPIMG("ID_F83BCB5D0E9D4B4FAEA43165BCA6ABD3",1)</v>
      </c>
      <c r="F31" s="8"/>
      <c r="G31" s="8"/>
      <c r="H31" s="8"/>
    </row>
    <row r="32" ht="124" customHeight="1" spans="1:8">
      <c r="A32" s="8">
        <v>29</v>
      </c>
      <c r="B32" s="8" t="s">
        <v>51</v>
      </c>
      <c r="C32" s="9" t="s">
        <v>53</v>
      </c>
      <c r="D32" s="8" t="s">
        <v>12</v>
      </c>
      <c r="E32" s="8" t="str">
        <f>_xlfn.DISPIMG("ID_73D7263DD0044503A00416BC0D129489",1)</f>
        <v>=DISPIMG("ID_73D7263DD0044503A00416BC0D129489",1)</v>
      </c>
      <c r="F32" s="8"/>
      <c r="G32" s="8"/>
      <c r="H32" s="8"/>
    </row>
    <row r="33" ht="124" customHeight="1" spans="1:8">
      <c r="A33" s="8">
        <v>30</v>
      </c>
      <c r="B33" s="8" t="s">
        <v>51</v>
      </c>
      <c r="C33" s="9" t="s">
        <v>54</v>
      </c>
      <c r="D33" s="8" t="s">
        <v>12</v>
      </c>
      <c r="E33" s="8" t="str">
        <f>_xlfn.DISPIMG("ID_B98E0C0A2C3248719F85B07EFDD126DE",1)</f>
        <v>=DISPIMG("ID_B98E0C0A2C3248719F85B07EFDD126DE",1)</v>
      </c>
      <c r="F33" s="8"/>
      <c r="G33" s="8"/>
      <c r="H33" s="8"/>
    </row>
    <row r="34" ht="124" customHeight="1" spans="1:8">
      <c r="A34" s="8">
        <v>31</v>
      </c>
      <c r="B34" s="8" t="s">
        <v>55</v>
      </c>
      <c r="C34" s="9" t="s">
        <v>56</v>
      </c>
      <c r="D34" s="8" t="s">
        <v>12</v>
      </c>
      <c r="E34" s="8" t="str">
        <f>_xlfn.DISPIMG("ID_326F544D58994C86BCCD9FB22D1465E4",1)</f>
        <v>=DISPIMG("ID_326F544D58994C86BCCD9FB22D1465E4",1)</v>
      </c>
      <c r="F34" s="8"/>
      <c r="G34" s="8"/>
      <c r="H34" s="8"/>
    </row>
    <row r="35" ht="124" customHeight="1" spans="1:8">
      <c r="A35" s="8">
        <v>32</v>
      </c>
      <c r="B35" s="8" t="s">
        <v>57</v>
      </c>
      <c r="C35" s="9" t="s">
        <v>58</v>
      </c>
      <c r="D35" s="8" t="s">
        <v>12</v>
      </c>
      <c r="E35" s="8" t="str">
        <f>_xlfn.DISPIMG("ID_2C93DAC600AF4A098D78DB57D8A8FA2A",1)</f>
        <v>=DISPIMG("ID_2C93DAC600AF4A098D78DB57D8A8FA2A",1)</v>
      </c>
      <c r="F35" s="8"/>
      <c r="G35" s="8"/>
      <c r="H35" s="8"/>
    </row>
    <row r="36" ht="124" customHeight="1" spans="1:8">
      <c r="A36" s="8">
        <v>33</v>
      </c>
      <c r="B36" s="8" t="s">
        <v>59</v>
      </c>
      <c r="C36" s="9" t="s">
        <v>60</v>
      </c>
      <c r="D36" s="8" t="s">
        <v>12</v>
      </c>
      <c r="E36" s="8" t="str">
        <f>_xlfn.DISPIMG("ID_477944F513BC4F0984C5541854980E5B",1)</f>
        <v>=DISPIMG("ID_477944F513BC4F0984C5541854980E5B",1)</v>
      </c>
      <c r="F36" s="8"/>
      <c r="G36" s="8"/>
      <c r="H36" s="8"/>
    </row>
    <row r="37" ht="124" customHeight="1" spans="1:8">
      <c r="A37" s="8">
        <v>34</v>
      </c>
      <c r="B37" s="8" t="s">
        <v>61</v>
      </c>
      <c r="C37" s="9" t="s">
        <v>62</v>
      </c>
      <c r="D37" s="8" t="s">
        <v>12</v>
      </c>
      <c r="E37" s="8" t="str">
        <f>_xlfn.DISPIMG("ID_C40112BCCC1440F88919163CC287881A",1)</f>
        <v>=DISPIMG("ID_C40112BCCC1440F88919163CC287881A",1)</v>
      </c>
      <c r="F37" s="8"/>
      <c r="G37" s="8"/>
      <c r="H37" s="8"/>
    </row>
    <row r="38" ht="124" customHeight="1" spans="1:8">
      <c r="A38" s="8">
        <v>35</v>
      </c>
      <c r="B38" s="8" t="s">
        <v>63</v>
      </c>
      <c r="C38" s="9" t="s">
        <v>64</v>
      </c>
      <c r="D38" s="8" t="s">
        <v>12</v>
      </c>
      <c r="E38" s="8" t="str">
        <f>_xlfn.DISPIMG("ID_56EA3FA634E245489BFD2CF63D8444C0",1)</f>
        <v>=DISPIMG("ID_56EA3FA634E245489BFD2CF63D8444C0",1)</v>
      </c>
      <c r="F38" s="8"/>
      <c r="G38" s="8"/>
      <c r="H38" s="8"/>
    </row>
    <row r="39" ht="124" customHeight="1" spans="1:8">
      <c r="A39" s="8">
        <v>36</v>
      </c>
      <c r="B39" s="8" t="s">
        <v>65</v>
      </c>
      <c r="C39" s="9" t="s">
        <v>66</v>
      </c>
      <c r="D39" s="8" t="s">
        <v>12</v>
      </c>
      <c r="E39" s="8" t="str">
        <f>_xlfn.DISPIMG("ID_3A313E5C590444D49F772ECEB6DA8085",1)</f>
        <v>=DISPIMG("ID_3A313E5C590444D49F772ECEB6DA8085",1)</v>
      </c>
      <c r="F39" s="8"/>
      <c r="G39" s="8"/>
      <c r="H39" s="8"/>
    </row>
    <row r="40" ht="124" customHeight="1" spans="1:8">
      <c r="A40" s="8">
        <v>37</v>
      </c>
      <c r="B40" s="8" t="s">
        <v>67</v>
      </c>
      <c r="C40" s="9" t="s">
        <v>68</v>
      </c>
      <c r="D40" s="8" t="s">
        <v>12</v>
      </c>
      <c r="E40" s="8" t="str">
        <f>_xlfn.DISPIMG("ID_B659EF690BB64C579C560551D154B7F3",1)</f>
        <v>=DISPIMG("ID_B659EF690BB64C579C560551D154B7F3",1)</v>
      </c>
      <c r="F40" s="8"/>
      <c r="G40" s="8"/>
      <c r="H40" s="8"/>
    </row>
    <row r="41" ht="86" customHeight="1" spans="1:8">
      <c r="A41" s="8">
        <v>38</v>
      </c>
      <c r="B41" s="8" t="s">
        <v>69</v>
      </c>
      <c r="C41" s="9" t="s">
        <v>70</v>
      </c>
      <c r="D41" s="8" t="s">
        <v>12</v>
      </c>
      <c r="E41" s="10" t="str">
        <f>_xlfn.DISPIMG("ID_DB404ABA5F2F4A5BAD50D6F65E86673B",1)</f>
        <v>=DISPIMG("ID_DB404ABA5F2F4A5BAD50D6F65E86673B",1)</v>
      </c>
      <c r="F41" s="8"/>
      <c r="G41" s="8"/>
      <c r="H41" s="8"/>
    </row>
    <row r="42" ht="86" customHeight="1" spans="1:8">
      <c r="A42" s="8">
        <v>39</v>
      </c>
      <c r="B42" s="8" t="s">
        <v>69</v>
      </c>
      <c r="C42" s="9" t="s">
        <v>71</v>
      </c>
      <c r="D42" s="8" t="s">
        <v>12</v>
      </c>
      <c r="E42" s="11"/>
      <c r="F42" s="8"/>
      <c r="G42" s="8"/>
      <c r="H42" s="8"/>
    </row>
    <row r="43" ht="98" customHeight="1" spans="1:8">
      <c r="A43" s="8">
        <v>40</v>
      </c>
      <c r="B43" s="8" t="s">
        <v>69</v>
      </c>
      <c r="C43" s="9" t="s">
        <v>72</v>
      </c>
      <c r="D43" s="8" t="s">
        <v>12</v>
      </c>
      <c r="E43" s="10" t="str">
        <f>_xlfn.DISPIMG("ID_8218EA7FA6C0461BAA4C49E3B8E0A274",1)</f>
        <v>=DISPIMG("ID_8218EA7FA6C0461BAA4C49E3B8E0A274",1)</v>
      </c>
      <c r="F43" s="8"/>
      <c r="G43" s="8"/>
      <c r="H43" s="8"/>
    </row>
    <row r="44" ht="98" customHeight="1" spans="1:8">
      <c r="A44" s="8">
        <v>41</v>
      </c>
      <c r="B44" s="8" t="s">
        <v>69</v>
      </c>
      <c r="C44" s="9" t="s">
        <v>73</v>
      </c>
      <c r="D44" s="8" t="s">
        <v>12</v>
      </c>
      <c r="E44" s="11"/>
      <c r="F44" s="8"/>
      <c r="G44" s="8"/>
      <c r="H44" s="8"/>
    </row>
    <row r="45" ht="124" customHeight="1" spans="1:8">
      <c r="A45" s="8">
        <v>42</v>
      </c>
      <c r="B45" s="8" t="s">
        <v>69</v>
      </c>
      <c r="C45" s="9" t="s">
        <v>74</v>
      </c>
      <c r="D45" s="8" t="s">
        <v>12</v>
      </c>
      <c r="E45" s="8" t="str">
        <f>_xlfn.DISPIMG("ID_6B3F3780F8CB4288832BACB3157637AE",1)</f>
        <v>=DISPIMG("ID_6B3F3780F8CB4288832BACB3157637AE",1)</v>
      </c>
      <c r="F45" s="8"/>
      <c r="G45" s="8"/>
      <c r="H45" s="8"/>
    </row>
    <row r="46" ht="41" customHeight="1" spans="1:8">
      <c r="A46" s="8">
        <v>43</v>
      </c>
      <c r="B46" s="9" t="s">
        <v>75</v>
      </c>
      <c r="C46" s="9" t="s">
        <v>28</v>
      </c>
      <c r="D46" s="8" t="s">
        <v>18</v>
      </c>
      <c r="E46" s="8" t="s">
        <v>22</v>
      </c>
      <c r="F46" s="8"/>
      <c r="G46" s="8"/>
      <c r="H46" s="8"/>
    </row>
    <row r="47" ht="41" customHeight="1" spans="1:8">
      <c r="A47" s="8">
        <v>44</v>
      </c>
      <c r="B47" s="9" t="s">
        <v>76</v>
      </c>
      <c r="C47" s="9" t="s">
        <v>28</v>
      </c>
      <c r="D47" s="8" t="s">
        <v>18</v>
      </c>
      <c r="E47" s="8" t="s">
        <v>22</v>
      </c>
      <c r="F47" s="8"/>
      <c r="G47" s="8"/>
      <c r="H47" s="8"/>
    </row>
    <row r="48" ht="41" customHeight="1" spans="1:8">
      <c r="A48" s="8">
        <v>45</v>
      </c>
      <c r="B48" s="9" t="s">
        <v>77</v>
      </c>
      <c r="C48" s="9" t="s">
        <v>28</v>
      </c>
      <c r="D48" s="8" t="s">
        <v>78</v>
      </c>
      <c r="E48" s="8" t="s">
        <v>22</v>
      </c>
      <c r="F48" s="8"/>
      <c r="G48" s="8"/>
      <c r="H48" s="8"/>
    </row>
    <row r="49" ht="41" customHeight="1" spans="1:8">
      <c r="A49" s="8">
        <v>46</v>
      </c>
      <c r="B49" s="9" t="s">
        <v>79</v>
      </c>
      <c r="C49" s="9" t="s">
        <v>28</v>
      </c>
      <c r="D49" s="8" t="s">
        <v>18</v>
      </c>
      <c r="E49" s="8" t="s">
        <v>22</v>
      </c>
      <c r="F49" s="8"/>
      <c r="G49" s="8"/>
      <c r="H49" s="8"/>
    </row>
    <row r="50" ht="41" customHeight="1" spans="1:8">
      <c r="A50" s="8">
        <v>47</v>
      </c>
      <c r="B50" s="9" t="s">
        <v>80</v>
      </c>
      <c r="C50" s="9" t="s">
        <v>28</v>
      </c>
      <c r="D50" s="8" t="s">
        <v>18</v>
      </c>
      <c r="E50" s="8" t="s">
        <v>22</v>
      </c>
      <c r="F50" s="8"/>
      <c r="G50" s="8"/>
      <c r="H50" s="8"/>
    </row>
    <row r="51" ht="124" customHeight="1" spans="1:8">
      <c r="A51" s="8">
        <v>48</v>
      </c>
      <c r="B51" s="8" t="s">
        <v>81</v>
      </c>
      <c r="C51" s="9" t="s">
        <v>82</v>
      </c>
      <c r="D51" s="8" t="s">
        <v>12</v>
      </c>
      <c r="E51" s="8" t="str">
        <f>_xlfn.DISPIMG("ID_6B45494C5A784B7FB436D2F88185B671",1)</f>
        <v>=DISPIMG("ID_6B45494C5A784B7FB436D2F88185B671",1)</v>
      </c>
      <c r="F51" s="8"/>
      <c r="G51" s="8"/>
      <c r="H51" s="8"/>
    </row>
    <row r="52" ht="124" customHeight="1" spans="1:8">
      <c r="A52" s="8">
        <v>49</v>
      </c>
      <c r="B52" s="8" t="s">
        <v>83</v>
      </c>
      <c r="C52" s="9" t="s">
        <v>84</v>
      </c>
      <c r="D52" s="8" t="s">
        <v>12</v>
      </c>
      <c r="E52" s="8" t="str">
        <f>_xlfn.DISPIMG("ID_106C19489F304E9C8BCEEA90DE45BF77",1)</f>
        <v>=DISPIMG("ID_106C19489F304E9C8BCEEA90DE45BF77",1)</v>
      </c>
      <c r="F52" s="8"/>
      <c r="G52" s="8"/>
      <c r="H52" s="8"/>
    </row>
    <row r="53" ht="124" customHeight="1" spans="1:8">
      <c r="A53" s="8">
        <v>50</v>
      </c>
      <c r="B53" s="8" t="s">
        <v>85</v>
      </c>
      <c r="C53" s="9" t="s">
        <v>86</v>
      </c>
      <c r="D53" s="8" t="s">
        <v>12</v>
      </c>
      <c r="E53" s="8" t="str">
        <f>_xlfn.DISPIMG("ID_8C98E8065C4F4D78B014D8689E167859",1)</f>
        <v>=DISPIMG("ID_8C98E8065C4F4D78B014D8689E167859",1)</v>
      </c>
      <c r="F53" s="8"/>
      <c r="G53" s="8"/>
      <c r="H53" s="8"/>
    </row>
    <row r="54" ht="124" customHeight="1" spans="1:8">
      <c r="A54" s="8">
        <v>51</v>
      </c>
      <c r="B54" s="8" t="s">
        <v>87</v>
      </c>
      <c r="C54" s="9" t="s">
        <v>88</v>
      </c>
      <c r="D54" s="8" t="s">
        <v>12</v>
      </c>
      <c r="E54" s="8" t="str">
        <f>_xlfn.DISPIMG("ID_5F9F0AC7FC0C46C8A47CCAC0AAAC2F6B",1)</f>
        <v>=DISPIMG("ID_5F9F0AC7FC0C46C8A47CCAC0AAAC2F6B",1)</v>
      </c>
      <c r="F54" s="8"/>
      <c r="G54" s="8"/>
      <c r="H54" s="8"/>
    </row>
    <row r="55" ht="124" customHeight="1" spans="1:8">
      <c r="A55" s="8">
        <v>52</v>
      </c>
      <c r="B55" s="8" t="s">
        <v>89</v>
      </c>
      <c r="C55" s="9" t="s">
        <v>90</v>
      </c>
      <c r="D55" s="8" t="s">
        <v>12</v>
      </c>
      <c r="E55" s="8" t="str">
        <f>_xlfn.DISPIMG("ID_8E7CD8CDBA9B446AAB0E27F48A5D5FB3",1)</f>
        <v>=DISPIMG("ID_8E7CD8CDBA9B446AAB0E27F48A5D5FB3",1)</v>
      </c>
      <c r="F55" s="8"/>
      <c r="G55" s="8"/>
      <c r="H55" s="8"/>
    </row>
    <row r="56" ht="124" customHeight="1" spans="1:8">
      <c r="A56" s="8">
        <v>53</v>
      </c>
      <c r="B56" s="8" t="s">
        <v>91</v>
      </c>
      <c r="C56" s="9" t="s">
        <v>92</v>
      </c>
      <c r="D56" s="8" t="s">
        <v>12</v>
      </c>
      <c r="E56" s="8" t="str">
        <f>_xlfn.DISPIMG("ID_5E9D2691B8DC4508B7AA9FA7408D9C6F",1)</f>
        <v>=DISPIMG("ID_5E9D2691B8DC4508B7AA9FA7408D9C6F",1)</v>
      </c>
      <c r="F56" s="8"/>
      <c r="G56" s="8"/>
      <c r="H56" s="8"/>
    </row>
    <row r="57" ht="124" customHeight="1" spans="1:8">
      <c r="A57" s="8">
        <v>54</v>
      </c>
      <c r="B57" s="8" t="s">
        <v>93</v>
      </c>
      <c r="C57" s="9" t="s">
        <v>94</v>
      </c>
      <c r="D57" s="8" t="s">
        <v>12</v>
      </c>
      <c r="E57" s="8" t="str">
        <f>_xlfn.DISPIMG("ID_1601D4E312D14FA1993DEAB1AE950D16",1)</f>
        <v>=DISPIMG("ID_1601D4E312D14FA1993DEAB1AE950D16",1)</v>
      </c>
      <c r="F57" s="8"/>
      <c r="G57" s="8"/>
      <c r="H57" s="8"/>
    </row>
    <row r="58" ht="124" customHeight="1" spans="1:8">
      <c r="A58" s="8">
        <v>55</v>
      </c>
      <c r="B58" s="8" t="s">
        <v>95</v>
      </c>
      <c r="C58" s="9" t="s">
        <v>96</v>
      </c>
      <c r="D58" s="8" t="s">
        <v>12</v>
      </c>
      <c r="E58" s="8" t="str">
        <f>_xlfn.DISPIMG("ID_D6EEB9A50BE1460993A05AFF157351C2",1)</f>
        <v>=DISPIMG("ID_D6EEB9A50BE1460993A05AFF157351C2",1)</v>
      </c>
      <c r="F58" s="8"/>
      <c r="G58" s="8"/>
      <c r="H58" s="8"/>
    </row>
    <row r="59" ht="124" customHeight="1" spans="1:8">
      <c r="A59" s="8">
        <v>56</v>
      </c>
      <c r="B59" s="8" t="s">
        <v>97</v>
      </c>
      <c r="C59" s="9" t="s">
        <v>98</v>
      </c>
      <c r="D59" s="8" t="s">
        <v>12</v>
      </c>
      <c r="E59" s="8" t="str">
        <f>_xlfn.DISPIMG("ID_82D9D4E5852B4B2DB504287E1F206F92",1)</f>
        <v>=DISPIMG("ID_82D9D4E5852B4B2DB504287E1F206F92",1)</v>
      </c>
      <c r="F59" s="8"/>
      <c r="G59" s="8"/>
      <c r="H59" s="8"/>
    </row>
    <row r="60" ht="124" customHeight="1" spans="1:8">
      <c r="A60" s="8">
        <v>57</v>
      </c>
      <c r="B60" s="8" t="s">
        <v>99</v>
      </c>
      <c r="C60" s="9" t="s">
        <v>100</v>
      </c>
      <c r="D60" s="8" t="s">
        <v>12</v>
      </c>
      <c r="E60" s="8" t="str">
        <f>_xlfn.DISPIMG("ID_00296F040C924EA1B217DC05EF024AA7",1)</f>
        <v>=DISPIMG("ID_00296F040C924EA1B217DC05EF024AA7",1)</v>
      </c>
      <c r="F60" s="8"/>
      <c r="G60" s="8"/>
      <c r="H60" s="8"/>
    </row>
    <row r="61" ht="124" customHeight="1" spans="1:8">
      <c r="A61" s="8">
        <v>58</v>
      </c>
      <c r="B61" s="8" t="s">
        <v>101</v>
      </c>
      <c r="C61" s="9" t="s">
        <v>102</v>
      </c>
      <c r="D61" s="8" t="s">
        <v>12</v>
      </c>
      <c r="E61" s="8" t="str">
        <f>_xlfn.DISPIMG("ID_C84CE6CB3FD64B2A8687FDF9261CB650",1)</f>
        <v>=DISPIMG("ID_C84CE6CB3FD64B2A8687FDF9261CB650",1)</v>
      </c>
      <c r="F61" s="8"/>
      <c r="G61" s="8"/>
      <c r="H61" s="8"/>
    </row>
    <row r="62" ht="124" customHeight="1" spans="1:8">
      <c r="A62" s="8">
        <v>59</v>
      </c>
      <c r="B62" s="8" t="s">
        <v>103</v>
      </c>
      <c r="C62" s="9" t="s">
        <v>102</v>
      </c>
      <c r="D62" s="8" t="s">
        <v>12</v>
      </c>
      <c r="E62" s="8" t="str">
        <f>_xlfn.DISPIMG("ID_02B6B6D5EB394AE1B8E494968D3B13AF",1)</f>
        <v>=DISPIMG("ID_02B6B6D5EB394AE1B8E494968D3B13AF",1)</v>
      </c>
      <c r="F62" s="8"/>
      <c r="G62" s="8"/>
      <c r="H62" s="8"/>
    </row>
    <row r="63" ht="124" customHeight="1" spans="1:8">
      <c r="A63" s="8">
        <v>60</v>
      </c>
      <c r="B63" s="8" t="s">
        <v>104</v>
      </c>
      <c r="C63" s="9" t="s">
        <v>105</v>
      </c>
      <c r="D63" s="8" t="s">
        <v>12</v>
      </c>
      <c r="E63" s="8" t="str">
        <f>_xlfn.DISPIMG("ID_E70E21FBBDA949188247836AC4097619",1)</f>
        <v>=DISPIMG("ID_E70E21FBBDA949188247836AC4097619",1)</v>
      </c>
      <c r="F63" s="8"/>
      <c r="G63" s="8"/>
      <c r="H63" s="8"/>
    </row>
    <row r="64" ht="124" customHeight="1" spans="1:8">
      <c r="A64" s="8">
        <v>61</v>
      </c>
      <c r="B64" s="8" t="s">
        <v>106</v>
      </c>
      <c r="C64" s="9" t="s">
        <v>107</v>
      </c>
      <c r="D64" s="8" t="s">
        <v>12</v>
      </c>
      <c r="E64" s="8" t="str">
        <f>_xlfn.DISPIMG("ID_65E79F758CCB4A6C9682268468E62B25",1)</f>
        <v>=DISPIMG("ID_65E79F758CCB4A6C9682268468E62B25",1)</v>
      </c>
      <c r="F64" s="8"/>
      <c r="G64" s="8"/>
      <c r="H64" s="8"/>
    </row>
    <row r="65" ht="124" customHeight="1" spans="1:8">
      <c r="A65" s="8">
        <v>62</v>
      </c>
      <c r="B65" s="8" t="s">
        <v>108</v>
      </c>
      <c r="C65" s="9" t="s">
        <v>109</v>
      </c>
      <c r="D65" s="8" t="s">
        <v>12</v>
      </c>
      <c r="E65" s="8" t="str">
        <f>_xlfn.DISPIMG("ID_9AC578E35C284A4B80F16AEC89618AC6",1)</f>
        <v>=DISPIMG("ID_9AC578E35C284A4B80F16AEC89618AC6",1)</v>
      </c>
      <c r="F65" s="8"/>
      <c r="G65" s="8"/>
      <c r="H65" s="8"/>
    </row>
    <row r="66" ht="91" customHeight="1" spans="1:8">
      <c r="A66" s="8">
        <v>63</v>
      </c>
      <c r="B66" s="8" t="s">
        <v>110</v>
      </c>
      <c r="C66" s="9" t="s">
        <v>111</v>
      </c>
      <c r="D66" s="8" t="s">
        <v>12</v>
      </c>
      <c r="E66" s="10" t="str">
        <f>_xlfn.DISPIMG("ID_25A7F33C61604759BF312DFDDB8F5D49",1)</f>
        <v>=DISPIMG("ID_25A7F33C61604759BF312DFDDB8F5D49",1)</v>
      </c>
      <c r="F66" s="8"/>
      <c r="G66" s="8"/>
      <c r="H66" s="8"/>
    </row>
    <row r="67" ht="91" customHeight="1" spans="1:8">
      <c r="A67" s="8">
        <v>64</v>
      </c>
      <c r="B67" s="8" t="s">
        <v>110</v>
      </c>
      <c r="C67" s="9" t="s">
        <v>112</v>
      </c>
      <c r="D67" s="8" t="s">
        <v>12</v>
      </c>
      <c r="E67" s="11"/>
      <c r="F67" s="8"/>
      <c r="G67" s="8"/>
      <c r="H67" s="8"/>
    </row>
    <row r="68" ht="124" customHeight="1" spans="1:8">
      <c r="A68" s="8">
        <v>65</v>
      </c>
      <c r="B68" s="8" t="s">
        <v>113</v>
      </c>
      <c r="C68" s="9" t="s">
        <v>114</v>
      </c>
      <c r="D68" s="8" t="s">
        <v>12</v>
      </c>
      <c r="E68" s="8" t="str">
        <f>_xlfn.DISPIMG("ID_1F43DCB84F0E41B5865266DF778B46C3",1)</f>
        <v>=DISPIMG("ID_1F43DCB84F0E41B5865266DF778B46C3",1)</v>
      </c>
      <c r="F68" s="8"/>
      <c r="G68" s="8"/>
      <c r="H68" s="8"/>
    </row>
  </sheetData>
  <mergeCells count="7">
    <mergeCell ref="A1:H1"/>
    <mergeCell ref="A2:H2"/>
    <mergeCell ref="E23:E24"/>
    <mergeCell ref="E25:E27"/>
    <mergeCell ref="E41:E42"/>
    <mergeCell ref="E43:E44"/>
    <mergeCell ref="E66:E67"/>
  </mergeCells>
  <pageMargins left="0.161111111111111" right="0.161111111111111" top="0.2125" bottom="0.21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2025-02-19T01:31:00Z</dcterms:created>
  <dcterms:modified xsi:type="dcterms:W3CDTF">2025-03-21T02:57:56Z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BBF37223C0314925A22D7A66BFA37AED_13</vt:lpwstr>
  </property>
  <property fmtid="{D5CDD505-2E9C-101B-9397-08002B2CF9AE}" pid="3" name="KSOProductBuildVer">
    <vt:lpwstr>2052-12.1.0.20305</vt:lpwstr>
  </property>
</Properties>
</file>